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TRANSPARENCIA 2024\1ER TRIMESTRE\FRACCION XXIB\"/>
    </mc:Choice>
  </mc:AlternateContent>
  <xr:revisionPtr revIDLastSave="0" documentId="13_ncr:1_{2A77B4E8-2BA4-4A47-9C2F-384F16DF2B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76259" sheetId="2" r:id="rId2"/>
  </sheets>
  <calcPr calcId="191029"/>
</workbook>
</file>

<file path=xl/calcChain.xml><?xml version="1.0" encoding="utf-8"?>
<calcChain xmlns="http://schemas.openxmlformats.org/spreadsheetml/2006/main">
  <c r="H80" i="2" l="1"/>
  <c r="H79" i="2" s="1"/>
  <c r="F80" i="2"/>
  <c r="E80" i="2"/>
  <c r="E79" i="2" s="1"/>
  <c r="H82" i="2"/>
  <c r="E82" i="2"/>
  <c r="F82" i="2" s="1"/>
  <c r="G82" i="2" s="1"/>
  <c r="D81" i="2"/>
  <c r="G79" i="2"/>
  <c r="D79" i="2"/>
  <c r="D85" i="2" s="1"/>
  <c r="E81" i="2" l="1"/>
  <c r="E85" i="2"/>
  <c r="H81" i="2"/>
  <c r="H85" i="2" s="1"/>
  <c r="G81" i="2"/>
  <c r="G85" i="2" s="1"/>
  <c r="F79" i="2"/>
  <c r="F81" i="2"/>
  <c r="F75" i="2"/>
  <c r="G75" i="2" s="1"/>
  <c r="H75" i="2" s="1"/>
  <c r="H74" i="2" s="1"/>
  <c r="E74" i="2"/>
  <c r="D74" i="2"/>
  <c r="F73" i="2"/>
  <c r="H72" i="2"/>
  <c r="H78" i="2" s="1"/>
  <c r="G72" i="2"/>
  <c r="G78" i="2" s="1"/>
  <c r="E72" i="2"/>
  <c r="E78" i="2" s="1"/>
  <c r="D72" i="2"/>
  <c r="D78" i="2" s="1"/>
  <c r="F74" i="2" l="1"/>
  <c r="F85" i="2"/>
  <c r="F72" i="2"/>
  <c r="I79" i="2"/>
  <c r="I85" i="2" s="1"/>
  <c r="F78" i="2"/>
  <c r="I72" i="2"/>
  <c r="I78" i="2" s="1"/>
  <c r="G74" i="2"/>
  <c r="F68" i="2"/>
  <c r="G68" i="2" s="1"/>
  <c r="E67" i="2"/>
  <c r="D67" i="2"/>
  <c r="F66" i="2"/>
  <c r="H65" i="2"/>
  <c r="H71" i="2" s="1"/>
  <c r="G65" i="2"/>
  <c r="G71" i="2" s="1"/>
  <c r="E65" i="2"/>
  <c r="E71" i="2" s="1"/>
  <c r="D65" i="2"/>
  <c r="D71" i="2" s="1"/>
  <c r="F65" i="2" l="1"/>
  <c r="F71" i="2" s="1"/>
  <c r="H68" i="2"/>
  <c r="H67" i="2" s="1"/>
  <c r="G67" i="2"/>
  <c r="I65" i="2"/>
  <c r="I71" i="2" s="1"/>
  <c r="F67" i="2"/>
  <c r="F61" i="2"/>
  <c r="G61" i="2" s="1"/>
  <c r="E60" i="2"/>
  <c r="D60" i="2"/>
  <c r="F59" i="2"/>
  <c r="H58" i="2"/>
  <c r="H64" i="2" s="1"/>
  <c r="G58" i="2"/>
  <c r="G64" i="2" s="1"/>
  <c r="E58" i="2"/>
  <c r="E64" i="2" s="1"/>
  <c r="D58" i="2"/>
  <c r="D64" i="2" s="1"/>
  <c r="F58" i="2" l="1"/>
  <c r="H61" i="2"/>
  <c r="H60" i="2" s="1"/>
  <c r="G60" i="2"/>
  <c r="F60" i="2"/>
  <c r="F54" i="2"/>
  <c r="G54" i="2" s="1"/>
  <c r="E53" i="2"/>
  <c r="D53" i="2"/>
  <c r="F52" i="2"/>
  <c r="I51" i="2"/>
  <c r="I57" i="2" s="1"/>
  <c r="H51" i="2"/>
  <c r="G51" i="2"/>
  <c r="E51" i="2"/>
  <c r="D51" i="2"/>
  <c r="F64" i="2" l="1"/>
  <c r="I58" i="2"/>
  <c r="I64" i="2" s="1"/>
  <c r="D57" i="2"/>
  <c r="E57" i="2"/>
  <c r="H54" i="2"/>
  <c r="H53" i="2" s="1"/>
  <c r="H57" i="2" s="1"/>
  <c r="G53" i="2"/>
  <c r="G57" i="2" s="1"/>
  <c r="F53" i="2"/>
  <c r="F51" i="2"/>
  <c r="I44" i="2"/>
  <c r="I50" i="2" s="1"/>
  <c r="G44" i="2"/>
  <c r="H30" i="2"/>
  <c r="I37" i="2"/>
  <c r="I43" i="2" s="1"/>
  <c r="H39" i="2"/>
  <c r="G39" i="2"/>
  <c r="F39" i="2"/>
  <c r="E39" i="2"/>
  <c r="D39" i="2"/>
  <c r="D37" i="2" s="1"/>
  <c r="H37" i="2"/>
  <c r="E37" i="2"/>
  <c r="F47" i="2"/>
  <c r="F46" i="2" s="1"/>
  <c r="E44" i="2"/>
  <c r="E46" i="2"/>
  <c r="D46" i="2"/>
  <c r="H44" i="2"/>
  <c r="D44" i="2"/>
  <c r="F57" i="2" l="1"/>
  <c r="H43" i="2"/>
  <c r="G47" i="2"/>
  <c r="E50" i="2"/>
  <c r="F37" i="2"/>
  <c r="F43" i="2" s="1"/>
  <c r="F38" i="2"/>
  <c r="F45" i="2"/>
  <c r="F44" i="2"/>
  <c r="F50" i="2" s="1"/>
  <c r="D50" i="2"/>
  <c r="D43" i="2"/>
  <c r="H32" i="2"/>
  <c r="H36" i="2" s="1"/>
  <c r="G32" i="2"/>
  <c r="F32" i="2"/>
  <c r="E32" i="2"/>
  <c r="D32" i="2"/>
  <c r="F31" i="2"/>
  <c r="E30" i="2"/>
  <c r="D30" i="2"/>
  <c r="H47" i="2" l="1"/>
  <c r="H46" i="2" s="1"/>
  <c r="H50" i="2" s="1"/>
  <c r="G46" i="2"/>
  <c r="G50" i="2" s="1"/>
  <c r="D36" i="2"/>
  <c r="F30" i="2"/>
  <c r="F36" i="2" s="1"/>
  <c r="G28" i="2"/>
  <c r="H28" i="2" s="1"/>
  <c r="G27" i="2"/>
  <c r="H27" i="2" s="1"/>
  <c r="G26" i="2"/>
  <c r="H26" i="2" s="1"/>
  <c r="F24" i="2"/>
  <c r="G24" i="2" s="1"/>
  <c r="H24" i="2" s="1"/>
  <c r="G30" i="2" l="1"/>
  <c r="F25" i="2"/>
  <c r="G25" i="2" s="1"/>
  <c r="H25" i="2" s="1"/>
  <c r="E25" i="2"/>
  <c r="D25" i="2"/>
  <c r="E23" i="2"/>
  <c r="D23" i="2"/>
  <c r="G31" i="2" l="1"/>
  <c r="G36" i="2"/>
  <c r="E29" i="2"/>
  <c r="E22" i="2"/>
  <c r="F23" i="2"/>
  <c r="G23" i="2" s="1"/>
  <c r="H23" i="2" s="1"/>
  <c r="D29" i="2"/>
  <c r="I18" i="2"/>
  <c r="I16" i="2"/>
  <c r="H18" i="2"/>
  <c r="H16" i="2"/>
  <c r="H6" i="2"/>
  <c r="H8" i="2" s="1"/>
  <c r="G18" i="2"/>
  <c r="F18" i="2"/>
  <c r="F16" i="2"/>
  <c r="F7" i="2"/>
  <c r="G7" i="2" s="1"/>
  <c r="G6" i="2" s="1"/>
  <c r="G8" i="2" s="1"/>
  <c r="E18" i="2"/>
  <c r="E16" i="2"/>
  <c r="E6" i="2"/>
  <c r="E5" i="2"/>
  <c r="E8" i="2" s="1"/>
  <c r="D18" i="2"/>
  <c r="D16" i="2"/>
  <c r="D8" i="2"/>
  <c r="D5" i="2"/>
  <c r="F5" i="2" s="1"/>
  <c r="G5" i="2" s="1"/>
  <c r="D22" i="2" l="1"/>
  <c r="F6" i="2"/>
  <c r="F29" i="2"/>
  <c r="H29" i="2"/>
  <c r="G29" i="2"/>
  <c r="F8" i="2"/>
  <c r="F22" i="2"/>
  <c r="G22" i="2" s="1"/>
  <c r="H22" i="2" s="1"/>
  <c r="G37" i="2"/>
  <c r="G43" i="2" s="1"/>
</calcChain>
</file>

<file path=xl/sharedStrings.xml><?xml version="1.0" encoding="utf-8"?>
<sst xmlns="http://schemas.openxmlformats.org/spreadsheetml/2006/main" count="190" uniqueCount="85">
  <si>
    <t>45620</t>
  </si>
  <si>
    <t>TÍTULO</t>
  </si>
  <si>
    <t>NOMBRE CORTO</t>
  </si>
  <si>
    <t>DESCRIPCIÓN</t>
  </si>
  <si>
    <t>Presupuesto asignado_Ejercicio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</si>
  <si>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</si>
  <si>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</si>
  <si>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</si>
  <si>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</si>
  <si>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</si>
  <si>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</si>
  <si>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</si>
  <si>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</si>
  <si>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</si>
  <si>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</si>
  <si>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</si>
  <si>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</si>
  <si>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</si>
  <si>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</si>
  <si>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</si>
  <si>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</si>
  <si>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</si>
  <si>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</si>
  <si>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</si>
  <si>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</si>
  <si>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</si>
  <si>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</si>
  <si>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</si>
  <si>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</si>
  <si>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</si>
  <si>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</si>
  <si>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</si>
  <si>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</si>
  <si>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</si>
  <si>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</si>
  <si>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</si>
  <si>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</si>
  <si>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</si>
  <si>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</si>
  <si>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</si>
  <si>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</si>
  <si>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</si>
  <si>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</si>
  <si>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</si>
  <si>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</si>
  <si>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</si>
  <si>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</si>
  <si>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</si>
  <si>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</si>
  <si>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</si>
  <si>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</si>
  <si>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Recursos Financieros</t>
  </si>
  <si>
    <t>5</t>
  </si>
  <si>
    <t>TRANSFERENCIAS, ASIGNACIONES, SUBSIDIOS Y OTRAS AYUDAS</t>
  </si>
  <si>
    <t>TRANSFERENCIAS INTERNAS Y ASIGNACIONES AL SECTOR PÚBLICO</t>
  </si>
  <si>
    <t>BIENES MUEBLES, INMUEBLES E INTANGIBLES</t>
  </si>
  <si>
    <t>MOBILIARIO Y EQUIPO DE ADMINISTRACIÓN</t>
  </si>
  <si>
    <t>MOBILIARIO Y EQUIPO EDUCACIONAL Y RECREATIVO</t>
  </si>
  <si>
    <t>MAQUINARIA, OTROS EQUIPOS Y HERRAMIENTAS</t>
  </si>
  <si>
    <t>1ER TRIMESTRE 2018</t>
  </si>
  <si>
    <t xml:space="preserve"> TRANSFERENCIAS, ASIGNACIONES, SUBSIDIOS Y OTRAS AYUDAS</t>
  </si>
  <si>
    <t xml:space="preserve"> BIENES MUEBLES, INMUEBLES E INTANGIBLES</t>
  </si>
  <si>
    <t>SEGUNDO TRIMESTRE 2018</t>
  </si>
  <si>
    <t>TERCER TRIMESTRE 2018</t>
  </si>
  <si>
    <t>CUARTO TRIMESTRE 2018</t>
  </si>
  <si>
    <t>PRIMER TRIMESTRE 2019</t>
  </si>
  <si>
    <t>http://teoax.org/Transparencia/F-XXI/ESTADO ANALITICO DEL EJERCICIO PPTAL ENERO - MARZO 2018.pdf</t>
  </si>
  <si>
    <t>http://teoax.org/Transparencia/F-XXI/ESTADO ANALITICO DEL EJERCICIO PPTAL ENERO - JUNIO 2018.pdf</t>
  </si>
  <si>
    <t>http://teoax.org/Transparencia/F-XXI/ESTADO ANALITICO DEL EJERCICIO PPTAL ENERO - SEPTIEMBRE 2018.pdf</t>
  </si>
  <si>
    <t>http://teoax.org/Transparencia/F-XXI/ESTADO ANALITICO DEL EJERCICIO PPTAL ENERO - DICIEMBRE 2018_.pdf</t>
  </si>
  <si>
    <t>http://teoax.org/Transparencia/F-XXI/ESTADO DEL EJERCICIO PRESUPUESTAL ENERO A MARZO2019.pdf</t>
  </si>
  <si>
    <t>http://teoax.org/Transparencia/F-XXI/ESTADO DEL EJERCICIO PRESUPUESTAL ENERO A JUNIO 2019.pdf</t>
  </si>
  <si>
    <t>SEGUNDO TRIMESTRE 2019</t>
  </si>
  <si>
    <t>TERCER TRIMESTRE 2019</t>
  </si>
  <si>
    <t>http://teoax.org/Transparencia/F-XXI/ESTADO DEL EJERCICIO PRESUPUESTAL ENERO A SEPTIEMBRE 2019.pdf</t>
  </si>
  <si>
    <t>CUARTO TRIMESTRE 2019</t>
  </si>
  <si>
    <t>http://teoax.org/Transparencia/F-XXI/ESTADO DEL EJERCICIO PRESUPUESTAL ENERO A DICIEMBRE 2019.pdf</t>
  </si>
  <si>
    <t>PRIMER TRIMESTRE 2020</t>
  </si>
  <si>
    <t>SEGUNDO TRIMESTRE 2020</t>
  </si>
  <si>
    <t>TERCER TRIMESTRE 2020</t>
  </si>
  <si>
    <t>CUARTO TRIMESTRE 2020</t>
  </si>
  <si>
    <t>https://transparencia.teeo.mx/images/archivos/art70/EDO ANALITICO EJERCICIO DEL PPTTO DE EGRESOS 1ER TRIM20.pdf</t>
  </si>
  <si>
    <t>https://transparencia.teeo.mx/images/archivos/art70/EDO ANALITICO EJERCICIO DEL PPTTO DE EGRESOS 2DO TRIM20.pdf</t>
  </si>
  <si>
    <t>https://transparencia.teeo.mx/images/archivos/art70/EDO ANALITICO EJERCICIO DEL PPTTO DE EGRESOS 3ER TRIM20.pdf</t>
  </si>
  <si>
    <t>https://transparencia.teeo.mx/images/archivos/art70/EDO ANALITICO EJERCICIO DEL PPTTO DE EGRESOS 4TO TRIM20.pdf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</si>
</sst>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;[Red]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right" vertical="top"/>
    </xf>
    <xf numFmtId="164" fontId="0" fillId="0" borderId="0" xfId="1" applyNumberFormat="1" applyFont="1" applyAlignment="1">
      <alignment vertical="top"/>
    </xf>
    <xf numFmtId="43" fontId="0" fillId="0" borderId="0" xfId="1" applyFont="1" applyAlignment="1">
      <alignment vertical="top"/>
    </xf>
    <xf numFmtId="43" fontId="6" fillId="0" borderId="0" xfId="1" applyFont="1" applyProtection="1"/>
    <xf numFmtId="43" fontId="4" fillId="0" borderId="0" xfId="1" applyFont="1" applyAlignment="1">
      <alignment vertical="top"/>
    </xf>
    <xf numFmtId="43" fontId="7" fillId="0" borderId="0" xfId="1" applyFont="1" applyAlignment="1">
      <alignment vertical="top"/>
    </xf>
    <xf numFmtId="165" fontId="7" fillId="0" borderId="0" xfId="1" applyNumberFormat="1" applyFont="1" applyProtection="1"/>
    <xf numFmtId="165" fontId="0" fillId="0" borderId="0" xfId="1" applyNumberFormat="1" applyFont="1" applyProtection="1"/>
    <xf numFmtId="43" fontId="0" fillId="0" borderId="0" xfId="1" applyFont="1"/>
    <xf numFmtId="43" fontId="7" fillId="0" borderId="0" xfId="1" applyFont="1"/>
    <xf numFmtId="165" fontId="0" fillId="0" borderId="0" xfId="1" applyNumberFormat="1" applyFont="1" applyAlignment="1">
      <alignment vertical="top"/>
    </xf>
    <xf numFmtId="165" fontId="0" fillId="0" borderId="0" xfId="1" applyNumberFormat="1" applyFont="1"/>
    <xf numFmtId="165" fontId="7" fillId="0" borderId="0" xfId="1" applyNumberFormat="1" applyFont="1"/>
    <xf numFmtId="164" fontId="0" fillId="0" borderId="0" xfId="1" applyNumberFormat="1" applyFont="1"/>
    <xf numFmtId="0" fontId="4" fillId="3" borderId="0" xfId="0" applyFont="1" applyFill="1" applyAlignment="1">
      <alignment horizontal="center" vertical="center" wrapText="1"/>
    </xf>
    <xf numFmtId="4" fontId="0" fillId="0" borderId="0" xfId="0" applyNumberFormat="1"/>
    <xf numFmtId="0" fontId="5" fillId="3" borderId="0" xfId="6" applyAlignment="1">
      <alignment horizontal="left"/>
    </xf>
    <xf numFmtId="0" fontId="5" fillId="3" borderId="0" xfId="2" applyFill="1" applyAlignment="1">
      <alignment horizontal="left"/>
    </xf>
    <xf numFmtId="0" fontId="5" fillId="0" borderId="0" xfId="2" applyAlignment="1">
      <alignment horizontal="left" vertical="center" wrapText="1"/>
    </xf>
    <xf numFmtId="0" fontId="5" fillId="3" borderId="0" xfId="6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3" borderId="0" xfId="3" applyNumberFormat="1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5" fillId="3" borderId="0" xfId="2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Hipervínculo 2" xfId="6" xr:uid="{00000000-0005-0000-0000-000001000000}"/>
    <cellStyle name="Millares" xfId="1" builtinId="3"/>
    <cellStyle name="Millares 2" xfId="5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oax.org/Transparencia/F-XXI/ESTADO%20DEL%20EJERCICIO%20PRESUPUESTAL%20ENERO%20A%20DICIEMBRE%20201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eoax.org/Transparencia/F-XXI/ESTADO%20ANALITICO%20DEL%20EJERCICIO%20PPTAL%20ENERO%20-%20SEPTIEMBRE%202018.pdf" TargetMode="External"/><Relationship Id="rId7" Type="http://schemas.openxmlformats.org/officeDocument/2006/relationships/hyperlink" Target="http://teoax.org/Transparencia/F-XXI/ESTADO%20DEL%20EJERCICIO%20PRESUPUESTAL%20ENERO%20A%20SEPTIEMBRE%202019.pdf" TargetMode="External"/><Relationship Id="rId12" Type="http://schemas.openxmlformats.org/officeDocument/2006/relationships/hyperlink" Target="https://transparencia.teeo.mx/images/archivos/art70/EDO%20ANALITICO%20EJERCICIO%20DEL%20PPTTO%20DE%20EGRESOS%204TO%20TRIM20.pdf" TargetMode="External"/><Relationship Id="rId2" Type="http://schemas.openxmlformats.org/officeDocument/2006/relationships/hyperlink" Target="http://teoax.org/Transparencia/F-XXI/ESTADO%20ANALITICO%20DEL%20EJERCICIO%20PPTAL%20ENERO%20-%20JUNIO%202018.pdf" TargetMode="External"/><Relationship Id="rId1" Type="http://schemas.openxmlformats.org/officeDocument/2006/relationships/hyperlink" Target="http://teoax.org/Transparencia/F-XXI/ESTADO%20ANALITICO%20DEL%20EJERCICIO%20PPTAL%20ENERO%20-%20MARZO%202018.pdf" TargetMode="External"/><Relationship Id="rId6" Type="http://schemas.openxmlformats.org/officeDocument/2006/relationships/hyperlink" Target="http://teoax.org/Transparencia/F-XXI/ESTADO%20DEL%20EJERCICIO%20PRESUPUESTAL%20ENERO%20A%20JUNIO%202019.pdf" TargetMode="External"/><Relationship Id="rId11" Type="http://schemas.openxmlformats.org/officeDocument/2006/relationships/hyperlink" Target="https://transparencia.teeo.mx/images/archivos/art70/EDO%20ANALITICO%20EJERCICIO%20DEL%20PPTTO%20DE%20EGRESOS%203ER%20TRIM20.pdf" TargetMode="External"/><Relationship Id="rId5" Type="http://schemas.openxmlformats.org/officeDocument/2006/relationships/hyperlink" Target="http://teoax.org/Transparencia/F-XXI/ESTADO%20DEL%20EJERCICIO%20PRESUPUESTAL%20ENERO%20A%20MARZO2019.pdf" TargetMode="External"/><Relationship Id="rId10" Type="http://schemas.openxmlformats.org/officeDocument/2006/relationships/hyperlink" Target="https://transparencia.teeo.mx/images/archivos/art70/EDO%20ANALITICO%20EJERCICIO%20DEL%20PPTTO%20DE%20EGRESOS%202DO%20TRIM20.pdf" TargetMode="External"/><Relationship Id="rId4" Type="http://schemas.openxmlformats.org/officeDocument/2006/relationships/hyperlink" Target="http://teoax.org/Transparencia/F-XXI/ESTADO%20ANALITICO%20DEL%20EJERCICIO%20PPTAL%20ENERO%20-%20DICIEMBRE%202018_.pdf" TargetMode="External"/><Relationship Id="rId9" Type="http://schemas.openxmlformats.org/officeDocument/2006/relationships/hyperlink" Target="https://transparencia.teeo.mx/images/archivos/art70/EDO%20ANALITICO%20EJERCICIO%20DEL%20PPTTO%20DE%20EGRESOS%201ER%20TRIM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E2" workbookViewId="0">
      <selection activeCell="G9" sqref="G9:G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7.140625" customWidth="1"/>
    <col min="4" max="4" width="27.7109375" customWidth="1"/>
    <col min="5" max="5" width="129.140625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9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7" t="s">
        <v>23</v>
      </c>
      <c r="B6" s="38"/>
      <c r="C6" s="38"/>
      <c r="D6" s="38"/>
      <c r="E6" s="38"/>
      <c r="F6" s="38"/>
      <c r="G6" s="38"/>
      <c r="H6" s="38"/>
      <c r="I6" s="38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1.75" customHeight="1" x14ac:dyDescent="0.25">
      <c r="A8" s="3">
        <v>2018</v>
      </c>
      <c r="B8" s="4">
        <v>43101</v>
      </c>
      <c r="C8" s="4">
        <v>43190</v>
      </c>
      <c r="D8" s="5">
        <v>1</v>
      </c>
      <c r="E8" s="26" t="s">
        <v>66</v>
      </c>
      <c r="F8" s="3" t="s">
        <v>51</v>
      </c>
      <c r="G8" s="32">
        <v>45392</v>
      </c>
      <c r="H8" s="33">
        <v>43196</v>
      </c>
    </row>
    <row r="9" spans="1:9" ht="21.75" customHeight="1" x14ac:dyDescent="0.25">
      <c r="A9" s="3">
        <v>2018</v>
      </c>
      <c r="B9" s="4">
        <v>43191</v>
      </c>
      <c r="C9" s="4">
        <v>43281</v>
      </c>
      <c r="D9" s="5">
        <v>2</v>
      </c>
      <c r="E9" s="26" t="s">
        <v>67</v>
      </c>
      <c r="F9" s="3" t="s">
        <v>51</v>
      </c>
      <c r="G9" s="32">
        <v>45392</v>
      </c>
      <c r="H9" s="33">
        <v>43287</v>
      </c>
    </row>
    <row r="10" spans="1:9" ht="21.75" customHeight="1" x14ac:dyDescent="0.25">
      <c r="A10" s="3">
        <v>2018</v>
      </c>
      <c r="B10" s="4">
        <v>43282</v>
      </c>
      <c r="C10" s="4">
        <v>43373</v>
      </c>
      <c r="D10" s="5">
        <v>3</v>
      </c>
      <c r="E10" s="26" t="s">
        <v>68</v>
      </c>
      <c r="F10" s="3" t="s">
        <v>51</v>
      </c>
      <c r="G10" s="32">
        <v>45392</v>
      </c>
      <c r="H10" s="33">
        <v>43378</v>
      </c>
    </row>
    <row r="11" spans="1:9" ht="21.75" customHeight="1" x14ac:dyDescent="0.25">
      <c r="A11" s="3">
        <v>2018</v>
      </c>
      <c r="B11" s="4">
        <v>43374</v>
      </c>
      <c r="C11" s="4">
        <v>43465</v>
      </c>
      <c r="D11" s="24">
        <v>4</v>
      </c>
      <c r="E11" s="27" t="s">
        <v>69</v>
      </c>
      <c r="F11" s="3" t="s">
        <v>51</v>
      </c>
      <c r="G11" s="32">
        <v>45392</v>
      </c>
      <c r="H11" s="33">
        <v>43470</v>
      </c>
    </row>
    <row r="12" spans="1:9" ht="21.75" customHeight="1" x14ac:dyDescent="0.25">
      <c r="A12" s="3">
        <v>2019</v>
      </c>
      <c r="B12" s="4">
        <v>43466</v>
      </c>
      <c r="C12" s="4">
        <v>43555</v>
      </c>
      <c r="D12" s="5">
        <v>5</v>
      </c>
      <c r="E12" s="28" t="s">
        <v>70</v>
      </c>
      <c r="F12" s="3" t="s">
        <v>51</v>
      </c>
      <c r="G12" s="32">
        <v>45392</v>
      </c>
      <c r="H12" s="33">
        <v>43560</v>
      </c>
    </row>
    <row r="13" spans="1:9" ht="21.75" customHeight="1" x14ac:dyDescent="0.25">
      <c r="A13" s="3">
        <v>2019</v>
      </c>
      <c r="B13" s="4">
        <v>43556</v>
      </c>
      <c r="C13" s="4">
        <v>43646</v>
      </c>
      <c r="D13" s="5">
        <v>6</v>
      </c>
      <c r="E13" s="28" t="s">
        <v>71</v>
      </c>
      <c r="F13" s="3" t="s">
        <v>51</v>
      </c>
      <c r="G13" s="32">
        <v>45392</v>
      </c>
      <c r="H13" s="33">
        <v>43651</v>
      </c>
    </row>
    <row r="14" spans="1:9" ht="21.75" customHeight="1" x14ac:dyDescent="0.25">
      <c r="A14" s="3">
        <v>2019</v>
      </c>
      <c r="B14" s="4">
        <v>43647</v>
      </c>
      <c r="C14" s="4">
        <v>43738</v>
      </c>
      <c r="D14" s="5">
        <v>7</v>
      </c>
      <c r="E14" s="28" t="s">
        <v>74</v>
      </c>
      <c r="F14" s="3" t="s">
        <v>51</v>
      </c>
      <c r="G14" s="32">
        <v>45392</v>
      </c>
      <c r="H14" s="33">
        <v>43743</v>
      </c>
    </row>
    <row r="15" spans="1:9" ht="21.75" customHeight="1" x14ac:dyDescent="0.25">
      <c r="A15" s="3">
        <v>2019</v>
      </c>
      <c r="B15" s="4">
        <v>43739</v>
      </c>
      <c r="C15" s="4">
        <v>43830</v>
      </c>
      <c r="D15" s="5">
        <v>8</v>
      </c>
      <c r="E15" s="29" t="s">
        <v>76</v>
      </c>
      <c r="F15" s="3" t="s">
        <v>51</v>
      </c>
      <c r="G15" s="32">
        <v>45392</v>
      </c>
      <c r="H15" s="33">
        <v>43835</v>
      </c>
    </row>
    <row r="16" spans="1:9" ht="21.75" customHeight="1" x14ac:dyDescent="0.25">
      <c r="A16" s="3">
        <v>2020</v>
      </c>
      <c r="B16" s="30">
        <v>43831</v>
      </c>
      <c r="C16" s="30">
        <v>43921</v>
      </c>
      <c r="D16" s="31">
        <v>9</v>
      </c>
      <c r="E16" s="36" t="s">
        <v>81</v>
      </c>
      <c r="F16" s="3" t="s">
        <v>51</v>
      </c>
      <c r="G16" s="32">
        <v>45392</v>
      </c>
      <c r="H16" s="32">
        <v>43926</v>
      </c>
    </row>
    <row r="17" spans="1:8" ht="21.75" customHeight="1" x14ac:dyDescent="0.25">
      <c r="A17" s="3">
        <v>2020</v>
      </c>
      <c r="B17" s="30">
        <v>43922</v>
      </c>
      <c r="C17" s="30">
        <v>44012</v>
      </c>
      <c r="D17" s="31">
        <v>10</v>
      </c>
      <c r="E17" s="36" t="s">
        <v>82</v>
      </c>
      <c r="F17" s="3" t="s">
        <v>51</v>
      </c>
      <c r="G17" s="32">
        <v>45392</v>
      </c>
      <c r="H17" s="32">
        <v>44017</v>
      </c>
    </row>
    <row r="18" spans="1:8" ht="21.75" customHeight="1" x14ac:dyDescent="0.25">
      <c r="A18" s="3">
        <v>2020</v>
      </c>
      <c r="B18" s="30">
        <v>44013</v>
      </c>
      <c r="C18" s="30">
        <v>44104</v>
      </c>
      <c r="D18" s="31">
        <v>11</v>
      </c>
      <c r="E18" s="36" t="s">
        <v>83</v>
      </c>
      <c r="F18" s="3" t="s">
        <v>51</v>
      </c>
      <c r="G18" s="32">
        <v>45392</v>
      </c>
      <c r="H18" s="32">
        <v>44109</v>
      </c>
    </row>
    <row r="19" spans="1:8" ht="21.75" customHeight="1" x14ac:dyDescent="0.25">
      <c r="A19" s="3">
        <v>2020</v>
      </c>
      <c r="B19" s="30">
        <v>44105</v>
      </c>
      <c r="C19" s="30">
        <v>44196</v>
      </c>
      <c r="D19" s="31">
        <v>12</v>
      </c>
      <c r="E19" s="36" t="s">
        <v>84</v>
      </c>
      <c r="F19" s="3" t="s">
        <v>51</v>
      </c>
      <c r="G19" s="32">
        <v>45392</v>
      </c>
      <c r="H19" s="32">
        <v>44206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  <hyperlink ref="E10" r:id="rId3" xr:uid="{00000000-0004-0000-0000-000002000000}"/>
    <hyperlink ref="E11" r:id="rId4" xr:uid="{00000000-0004-0000-0000-000003000000}"/>
    <hyperlink ref="E12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17" r:id="rId10" xr:uid="{00000000-0004-0000-0000-000009000000}"/>
    <hyperlink ref="E18" r:id="rId11" xr:uid="{00000000-0004-0000-0000-00000A000000}"/>
    <hyperlink ref="E19" r:id="rId12" xr:uid="{00000000-0004-0000-0000-00000B000000}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topLeftCell="A3" workbookViewId="0">
      <selection activeCell="C99" sqref="C9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7" customWidth="1"/>
    <col min="7" max="7" width="16" customWidth="1"/>
    <col min="8" max="8" width="15.140625" bestFit="1" customWidth="1"/>
    <col min="9" max="9" width="16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8" t="s">
        <v>8</v>
      </c>
      <c r="C4" s="9" t="s">
        <v>53</v>
      </c>
      <c r="D4" s="12">
        <v>11874768.17</v>
      </c>
      <c r="E4" s="20">
        <v>-2097498.1800000002</v>
      </c>
      <c r="F4" s="18">
        <v>9777269.9900000002</v>
      </c>
      <c r="G4" s="18">
        <v>9777269.9900000002</v>
      </c>
      <c r="H4" s="18">
        <v>9689084.4600000009</v>
      </c>
      <c r="I4" s="23">
        <v>0</v>
      </c>
    </row>
    <row r="5" spans="1:9" x14ac:dyDescent="0.25">
      <c r="A5">
        <v>1</v>
      </c>
      <c r="B5" s="7">
        <v>1</v>
      </c>
      <c r="C5" s="9" t="s">
        <v>54</v>
      </c>
      <c r="D5" s="14">
        <f>+D4</f>
        <v>11874768.17</v>
      </c>
      <c r="E5" s="21">
        <f>+E4</f>
        <v>-2097498.1800000002</v>
      </c>
      <c r="F5" s="18">
        <f t="shared" ref="F5:F8" si="0">+D5+E5</f>
        <v>9777269.9900000002</v>
      </c>
      <c r="G5" s="18">
        <f t="shared" ref="G5:G7" si="1">+F5</f>
        <v>9777269.9900000002</v>
      </c>
      <c r="H5" s="18">
        <v>9689084.4600000009</v>
      </c>
      <c r="I5" s="23">
        <v>0</v>
      </c>
    </row>
    <row r="6" spans="1:9" x14ac:dyDescent="0.25">
      <c r="A6">
        <v>1</v>
      </c>
      <c r="B6" s="6" t="s">
        <v>52</v>
      </c>
      <c r="C6" s="9" t="s">
        <v>55</v>
      </c>
      <c r="D6" s="11">
        <v>0</v>
      </c>
      <c r="E6" s="12">
        <f>+E7</f>
        <v>49780</v>
      </c>
      <c r="F6" s="12">
        <f>+F7</f>
        <v>49780</v>
      </c>
      <c r="G6" s="12">
        <f>+G7</f>
        <v>49780</v>
      </c>
      <c r="H6" s="11">
        <f>+H7</f>
        <v>0</v>
      </c>
      <c r="I6" s="23">
        <v>0</v>
      </c>
    </row>
    <row r="7" spans="1:9" x14ac:dyDescent="0.25">
      <c r="A7">
        <v>1</v>
      </c>
      <c r="B7" s="7">
        <v>1</v>
      </c>
      <c r="C7" s="9" t="s">
        <v>56</v>
      </c>
      <c r="D7" s="11">
        <v>0</v>
      </c>
      <c r="E7" s="18">
        <v>49780</v>
      </c>
      <c r="F7" s="18">
        <f t="shared" si="0"/>
        <v>49780</v>
      </c>
      <c r="G7" s="18">
        <f t="shared" si="1"/>
        <v>49780</v>
      </c>
      <c r="H7" s="11">
        <v>0</v>
      </c>
      <c r="I7" s="23">
        <v>0</v>
      </c>
    </row>
    <row r="8" spans="1:9" x14ac:dyDescent="0.25">
      <c r="A8">
        <v>1</v>
      </c>
      <c r="B8" s="7">
        <v>0</v>
      </c>
      <c r="C8" s="10" t="s">
        <v>59</v>
      </c>
      <c r="D8" s="13">
        <f>+D4</f>
        <v>11874768.17</v>
      </c>
      <c r="E8" s="22">
        <f>+E7+E5</f>
        <v>-2047718.1800000002</v>
      </c>
      <c r="F8" s="19">
        <f t="shared" si="0"/>
        <v>9827049.9900000002</v>
      </c>
      <c r="G8" s="19">
        <f>+G4+G6</f>
        <v>9827049.9900000002</v>
      </c>
      <c r="H8" s="19">
        <f t="shared" ref="H8" si="2">+H4+H6</f>
        <v>9689084.4600000009</v>
      </c>
      <c r="I8" s="23">
        <v>0</v>
      </c>
    </row>
    <row r="9" spans="1:9" x14ac:dyDescent="0.25">
      <c r="A9">
        <v>2</v>
      </c>
      <c r="B9" s="6" t="s">
        <v>8</v>
      </c>
      <c r="C9" s="9" t="s">
        <v>60</v>
      </c>
      <c r="D9" s="12">
        <v>25796593.539999999</v>
      </c>
      <c r="E9" s="12">
        <v>969162.8</v>
      </c>
      <c r="F9" s="12">
        <v>26765756.34</v>
      </c>
      <c r="G9" s="12">
        <v>26765756.34</v>
      </c>
      <c r="H9" s="12">
        <v>23735613.960000001</v>
      </c>
      <c r="I9" s="23">
        <v>0</v>
      </c>
    </row>
    <row r="10" spans="1:9" x14ac:dyDescent="0.25">
      <c r="A10">
        <v>2</v>
      </c>
      <c r="B10" s="7">
        <v>1</v>
      </c>
      <c r="C10" s="9" t="s">
        <v>54</v>
      </c>
      <c r="D10" s="12">
        <v>25796593.539999999</v>
      </c>
      <c r="E10" s="12">
        <v>969162.8</v>
      </c>
      <c r="F10" s="12">
        <v>26765756.34</v>
      </c>
      <c r="G10" s="12">
        <v>26765756.34</v>
      </c>
      <c r="H10" s="12">
        <v>23735613.960000001</v>
      </c>
      <c r="I10" s="23">
        <v>0</v>
      </c>
    </row>
    <row r="11" spans="1:9" x14ac:dyDescent="0.25">
      <c r="A11">
        <v>2</v>
      </c>
      <c r="B11" s="6" t="s">
        <v>52</v>
      </c>
      <c r="C11" s="9" t="s">
        <v>61</v>
      </c>
      <c r="D11" s="11">
        <v>0</v>
      </c>
      <c r="E11" s="12">
        <v>307344.73</v>
      </c>
      <c r="F11" s="12">
        <v>307344.73</v>
      </c>
      <c r="G11" s="12">
        <v>307344.73</v>
      </c>
      <c r="H11" s="12">
        <v>307344.73</v>
      </c>
      <c r="I11" s="23">
        <v>0</v>
      </c>
    </row>
    <row r="12" spans="1:9" x14ac:dyDescent="0.25">
      <c r="A12">
        <v>2</v>
      </c>
      <c r="B12" s="7">
        <v>1</v>
      </c>
      <c r="C12" s="9" t="s">
        <v>56</v>
      </c>
      <c r="D12" s="11">
        <v>0</v>
      </c>
      <c r="E12" s="12">
        <v>207462.73</v>
      </c>
      <c r="F12" s="12">
        <v>207462.73</v>
      </c>
      <c r="G12" s="12">
        <v>207462.73</v>
      </c>
      <c r="H12" s="12">
        <v>207462.73</v>
      </c>
      <c r="I12" s="23">
        <v>0</v>
      </c>
    </row>
    <row r="13" spans="1:9" x14ac:dyDescent="0.25">
      <c r="A13">
        <v>2</v>
      </c>
      <c r="B13" s="7">
        <v>2</v>
      </c>
      <c r="C13" s="9" t="s">
        <v>57</v>
      </c>
      <c r="D13" s="11">
        <v>0</v>
      </c>
      <c r="E13" s="12">
        <v>57884</v>
      </c>
      <c r="F13" s="12">
        <v>57884</v>
      </c>
      <c r="G13" s="12">
        <v>57884</v>
      </c>
      <c r="H13" s="12">
        <v>57884</v>
      </c>
      <c r="I13" s="23">
        <v>0</v>
      </c>
    </row>
    <row r="14" spans="1:9" x14ac:dyDescent="0.25">
      <c r="A14">
        <v>2</v>
      </c>
      <c r="B14" s="7">
        <v>6</v>
      </c>
      <c r="C14" s="9" t="s">
        <v>58</v>
      </c>
      <c r="D14" s="11">
        <v>0</v>
      </c>
      <c r="E14" s="12">
        <v>41998</v>
      </c>
      <c r="F14" s="12">
        <v>41998</v>
      </c>
      <c r="G14" s="12">
        <v>41998</v>
      </c>
      <c r="H14" s="12">
        <v>41998</v>
      </c>
      <c r="I14" s="23">
        <v>0</v>
      </c>
    </row>
    <row r="15" spans="1:9" x14ac:dyDescent="0.25">
      <c r="A15">
        <v>2</v>
      </c>
      <c r="B15" s="7">
        <v>0</v>
      </c>
      <c r="C15" s="10" t="s">
        <v>62</v>
      </c>
      <c r="D15" s="15">
        <v>25796593.539999999</v>
      </c>
      <c r="E15" s="15">
        <v>1276507.53</v>
      </c>
      <c r="F15" s="15">
        <v>27073101.07</v>
      </c>
      <c r="G15" s="15">
        <v>27073101.07</v>
      </c>
      <c r="H15" s="15">
        <v>24042958.690000001</v>
      </c>
      <c r="I15" s="23">
        <v>0</v>
      </c>
    </row>
    <row r="16" spans="1:9" x14ac:dyDescent="0.25">
      <c r="A16">
        <v>3</v>
      </c>
      <c r="B16" s="6" t="s">
        <v>8</v>
      </c>
      <c r="C16" s="9" t="s">
        <v>53</v>
      </c>
      <c r="D16" s="16">
        <f>+D17</f>
        <v>36644845.840000004</v>
      </c>
      <c r="E16" s="16">
        <f>+E17</f>
        <v>6869742.1600000001</v>
      </c>
      <c r="F16" s="16">
        <f t="shared" ref="F16" si="3">+F17</f>
        <v>41514588</v>
      </c>
      <c r="G16" s="16">
        <v>41447513.090000004</v>
      </c>
      <c r="H16" s="16">
        <f t="shared" ref="H16:I16" si="4">+H17</f>
        <v>41250060.670000002</v>
      </c>
      <c r="I16" s="16">
        <f t="shared" si="4"/>
        <v>67074.91</v>
      </c>
    </row>
    <row r="17" spans="1:9" x14ac:dyDescent="0.25">
      <c r="A17">
        <v>3</v>
      </c>
      <c r="B17" s="7">
        <v>1</v>
      </c>
      <c r="C17" s="9" t="s">
        <v>54</v>
      </c>
      <c r="D17" s="17">
        <v>36644845.840000004</v>
      </c>
      <c r="E17" s="17">
        <v>6869742.1600000001</v>
      </c>
      <c r="F17" s="17">
        <v>41514588</v>
      </c>
      <c r="G17" s="17">
        <v>41447513.090000004</v>
      </c>
      <c r="H17" s="17">
        <v>41250060.670000002</v>
      </c>
      <c r="I17" s="11">
        <v>67074.91</v>
      </c>
    </row>
    <row r="18" spans="1:9" x14ac:dyDescent="0.25">
      <c r="A18">
        <v>3</v>
      </c>
      <c r="B18" s="6" t="s">
        <v>52</v>
      </c>
      <c r="C18" t="s">
        <v>55</v>
      </c>
      <c r="D18" s="11">
        <f>SUM(D19:D21)</f>
        <v>0</v>
      </c>
      <c r="E18" s="11">
        <f t="shared" ref="E18:I18" si="5">SUM(E19:E21)</f>
        <v>344405.89578839997</v>
      </c>
      <c r="F18" s="11">
        <f t="shared" si="5"/>
        <v>344405.89578839997</v>
      </c>
      <c r="G18" s="11">
        <f t="shared" si="5"/>
        <v>344405.89578839997</v>
      </c>
      <c r="H18" s="11">
        <f t="shared" si="5"/>
        <v>344405.89578839997</v>
      </c>
      <c r="I18" s="11">
        <f t="shared" si="5"/>
        <v>0</v>
      </c>
    </row>
    <row r="19" spans="1:9" x14ac:dyDescent="0.25">
      <c r="A19">
        <v>3</v>
      </c>
      <c r="B19" s="7">
        <v>1</v>
      </c>
      <c r="C19" t="s">
        <v>56</v>
      </c>
      <c r="D19" s="11">
        <v>0</v>
      </c>
      <c r="E19" s="18">
        <v>223524.8957884</v>
      </c>
      <c r="F19" s="18">
        <v>223524.8957884</v>
      </c>
      <c r="G19" s="18">
        <v>223524.8957884</v>
      </c>
      <c r="H19" s="18">
        <v>223524.8957884</v>
      </c>
      <c r="I19" s="11">
        <v>0</v>
      </c>
    </row>
    <row r="20" spans="1:9" x14ac:dyDescent="0.25">
      <c r="A20">
        <v>3</v>
      </c>
      <c r="B20" s="7">
        <v>2</v>
      </c>
      <c r="C20" t="s">
        <v>57</v>
      </c>
      <c r="D20" s="11">
        <v>0</v>
      </c>
      <c r="E20" s="11">
        <v>57884</v>
      </c>
      <c r="F20" s="11">
        <v>57884</v>
      </c>
      <c r="G20" s="11">
        <v>57884</v>
      </c>
      <c r="H20" s="11">
        <v>57884</v>
      </c>
      <c r="I20" s="11">
        <v>0</v>
      </c>
    </row>
    <row r="21" spans="1:9" x14ac:dyDescent="0.25">
      <c r="A21">
        <v>3</v>
      </c>
      <c r="B21" s="7">
        <v>6</v>
      </c>
      <c r="C21" t="s">
        <v>58</v>
      </c>
      <c r="D21" s="11">
        <v>0</v>
      </c>
      <c r="E21" s="11">
        <v>62997</v>
      </c>
      <c r="F21" s="11">
        <v>62997</v>
      </c>
      <c r="G21" s="11">
        <v>62997</v>
      </c>
      <c r="H21" s="11">
        <v>62997</v>
      </c>
      <c r="I21" s="11">
        <v>0</v>
      </c>
    </row>
    <row r="22" spans="1:9" x14ac:dyDescent="0.25">
      <c r="A22">
        <v>3</v>
      </c>
      <c r="B22" s="7">
        <v>0</v>
      </c>
      <c r="C22" s="10" t="s">
        <v>63</v>
      </c>
      <c r="D22" s="15">
        <f>+D16+D18</f>
        <v>36644845.840000004</v>
      </c>
      <c r="E22" s="15">
        <f>+E23+E25</f>
        <v>8548548.4257884007</v>
      </c>
      <c r="F22" s="15">
        <f t="shared" ref="F22" si="6">+F16+F18</f>
        <v>41858993.895788401</v>
      </c>
      <c r="G22" s="15">
        <f>+F22</f>
        <v>41858993.895788401</v>
      </c>
      <c r="H22" s="15">
        <f>+G22</f>
        <v>41858993.895788401</v>
      </c>
      <c r="I22" s="23">
        <v>0</v>
      </c>
    </row>
    <row r="23" spans="1:9" x14ac:dyDescent="0.25">
      <c r="A23">
        <v>4</v>
      </c>
      <c r="B23" s="6" t="s">
        <v>8</v>
      </c>
      <c r="C23" s="9" t="s">
        <v>53</v>
      </c>
      <c r="D23" s="16">
        <f>+D24</f>
        <v>38469076</v>
      </c>
      <c r="E23" s="16">
        <f>+E24</f>
        <v>8204142.5300000003</v>
      </c>
      <c r="F23" s="16">
        <f>+D23+E23</f>
        <v>46673218.530000001</v>
      </c>
      <c r="G23" s="16">
        <f t="shared" ref="G23:G28" si="7">+F23</f>
        <v>46673218.530000001</v>
      </c>
      <c r="H23" s="17">
        <f>+G23-220400</f>
        <v>46452818.530000001</v>
      </c>
      <c r="I23" s="23">
        <v>0</v>
      </c>
    </row>
    <row r="24" spans="1:9" x14ac:dyDescent="0.25">
      <c r="A24">
        <v>4</v>
      </c>
      <c r="B24" s="7">
        <v>1</v>
      </c>
      <c r="C24" s="9" t="s">
        <v>54</v>
      </c>
      <c r="D24" s="25">
        <v>38469076</v>
      </c>
      <c r="E24" s="25">
        <v>8204142.5300000003</v>
      </c>
      <c r="F24" s="17">
        <f>+D24+E24</f>
        <v>46673218.530000001</v>
      </c>
      <c r="G24" s="17">
        <f t="shared" si="7"/>
        <v>46673218.530000001</v>
      </c>
      <c r="H24" s="17">
        <f>+G24-220400</f>
        <v>46452818.530000001</v>
      </c>
      <c r="I24" s="23">
        <v>0</v>
      </c>
    </row>
    <row r="25" spans="1:9" x14ac:dyDescent="0.25">
      <c r="A25">
        <v>4</v>
      </c>
      <c r="B25" s="6" t="s">
        <v>52</v>
      </c>
      <c r="C25" t="s">
        <v>55</v>
      </c>
      <c r="D25" s="11">
        <f>SUM(D26:D28)</f>
        <v>0</v>
      </c>
      <c r="E25" s="11">
        <f t="shared" ref="E25:F25" si="8">SUM(E26:E28)</f>
        <v>344405.89578839997</v>
      </c>
      <c r="F25" s="11">
        <f t="shared" si="8"/>
        <v>344405.89578839997</v>
      </c>
      <c r="G25" s="11">
        <f t="shared" si="7"/>
        <v>344405.89578839997</v>
      </c>
      <c r="H25" s="11">
        <f>+G25</f>
        <v>344405.89578839997</v>
      </c>
      <c r="I25" s="23">
        <v>0</v>
      </c>
    </row>
    <row r="26" spans="1:9" x14ac:dyDescent="0.25">
      <c r="A26">
        <v>4</v>
      </c>
      <c r="B26" s="7">
        <v>1</v>
      </c>
      <c r="C26" t="s">
        <v>56</v>
      </c>
      <c r="D26" s="11">
        <v>0</v>
      </c>
      <c r="E26" s="18">
        <v>223524.8957884</v>
      </c>
      <c r="F26" s="18">
        <v>223524.8957884</v>
      </c>
      <c r="G26" s="18">
        <f t="shared" si="7"/>
        <v>223524.8957884</v>
      </c>
      <c r="H26" s="18">
        <f>+G26</f>
        <v>223524.8957884</v>
      </c>
      <c r="I26" s="23">
        <v>0</v>
      </c>
    </row>
    <row r="27" spans="1:9" x14ac:dyDescent="0.25">
      <c r="A27">
        <v>4</v>
      </c>
      <c r="B27" s="7">
        <v>2</v>
      </c>
      <c r="C27" t="s">
        <v>57</v>
      </c>
      <c r="D27" s="11">
        <v>0</v>
      </c>
      <c r="E27" s="11">
        <v>57884</v>
      </c>
      <c r="F27" s="11">
        <v>57884</v>
      </c>
      <c r="G27" s="11">
        <f t="shared" si="7"/>
        <v>57884</v>
      </c>
      <c r="H27" s="11">
        <f>+G27</f>
        <v>57884</v>
      </c>
      <c r="I27" s="23">
        <v>0</v>
      </c>
    </row>
    <row r="28" spans="1:9" x14ac:dyDescent="0.25">
      <c r="A28">
        <v>4</v>
      </c>
      <c r="B28" s="7">
        <v>6</v>
      </c>
      <c r="C28" t="s">
        <v>58</v>
      </c>
      <c r="D28" s="11">
        <v>0</v>
      </c>
      <c r="E28" s="11">
        <v>62997</v>
      </c>
      <c r="F28" s="11">
        <v>62997</v>
      </c>
      <c r="G28" s="11">
        <f t="shared" si="7"/>
        <v>62997</v>
      </c>
      <c r="H28" s="11">
        <f>+G28</f>
        <v>62997</v>
      </c>
      <c r="I28" s="23">
        <v>0</v>
      </c>
    </row>
    <row r="29" spans="1:9" x14ac:dyDescent="0.25">
      <c r="A29">
        <v>4</v>
      </c>
      <c r="B29" s="7">
        <v>0</v>
      </c>
      <c r="C29" s="10" t="s">
        <v>64</v>
      </c>
      <c r="D29" s="15">
        <f>+D23+D25</f>
        <v>38469076</v>
      </c>
      <c r="E29" s="15">
        <f t="shared" ref="E29:G29" si="9">+E23+E25</f>
        <v>8548548.4257884007</v>
      </c>
      <c r="F29" s="15">
        <f t="shared" si="9"/>
        <v>47017624.425788403</v>
      </c>
      <c r="G29" s="15">
        <f t="shared" si="9"/>
        <v>47017624.425788403</v>
      </c>
      <c r="H29" s="15">
        <f t="shared" ref="H29" si="10">+H23+H25</f>
        <v>46797224.425788403</v>
      </c>
      <c r="I29" s="23">
        <v>0</v>
      </c>
    </row>
    <row r="30" spans="1:9" x14ac:dyDescent="0.25">
      <c r="A30">
        <v>5</v>
      </c>
      <c r="B30" s="6" t="s">
        <v>8</v>
      </c>
      <c r="C30" s="9" t="s">
        <v>53</v>
      </c>
      <c r="D30" s="16">
        <f>+D31</f>
        <v>11903070.34</v>
      </c>
      <c r="E30" s="16">
        <f>+E31</f>
        <v>-1258821.06</v>
      </c>
      <c r="F30" s="16">
        <f>+D30+E30</f>
        <v>10644249.279999999</v>
      </c>
      <c r="G30" s="16">
        <f t="shared" ref="G30" si="11">+F30</f>
        <v>10644249.279999999</v>
      </c>
      <c r="H30" s="16">
        <f>+H31</f>
        <v>8623716.6099999994</v>
      </c>
      <c r="I30" s="16">
        <v>0</v>
      </c>
    </row>
    <row r="31" spans="1:9" x14ac:dyDescent="0.25">
      <c r="A31">
        <v>5</v>
      </c>
      <c r="B31" s="7">
        <v>1</v>
      </c>
      <c r="C31" s="9" t="s">
        <v>54</v>
      </c>
      <c r="D31" s="25">
        <v>11903070.34</v>
      </c>
      <c r="E31" s="25">
        <v>-1258821.06</v>
      </c>
      <c r="F31" s="17">
        <f>+D31+E31</f>
        <v>10644249.279999999</v>
      </c>
      <c r="G31" s="17">
        <f>+G30</f>
        <v>10644249.279999999</v>
      </c>
      <c r="H31" s="17">
        <v>8623716.6099999994</v>
      </c>
      <c r="I31" s="23">
        <v>0</v>
      </c>
    </row>
    <row r="32" spans="1:9" x14ac:dyDescent="0.25">
      <c r="A32">
        <v>5</v>
      </c>
      <c r="B32" s="6" t="s">
        <v>52</v>
      </c>
      <c r="C32" t="s">
        <v>55</v>
      </c>
      <c r="D32" s="11">
        <f>SUM(D33:D35)</f>
        <v>0</v>
      </c>
      <c r="E32" s="11">
        <f t="shared" ref="E32:H32" si="12">SUM(E33:E35)</f>
        <v>0</v>
      </c>
      <c r="F32" s="11">
        <f t="shared" si="12"/>
        <v>0</v>
      </c>
      <c r="G32" s="11">
        <f t="shared" si="12"/>
        <v>0</v>
      </c>
      <c r="H32" s="11">
        <f t="shared" si="12"/>
        <v>0</v>
      </c>
      <c r="I32" s="23">
        <v>0</v>
      </c>
    </row>
    <row r="33" spans="1:9" x14ac:dyDescent="0.25">
      <c r="A33">
        <v>5</v>
      </c>
      <c r="B33" s="7">
        <v>1</v>
      </c>
      <c r="C33" t="s">
        <v>56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23">
        <v>0</v>
      </c>
    </row>
    <row r="34" spans="1:9" x14ac:dyDescent="0.25">
      <c r="A34">
        <v>5</v>
      </c>
      <c r="B34" s="7">
        <v>2</v>
      </c>
      <c r="C34" t="s">
        <v>57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23">
        <v>0</v>
      </c>
    </row>
    <row r="35" spans="1:9" x14ac:dyDescent="0.25">
      <c r="A35">
        <v>5</v>
      </c>
      <c r="B35" s="7">
        <v>6</v>
      </c>
      <c r="C35" t="s">
        <v>58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23">
        <v>0</v>
      </c>
    </row>
    <row r="36" spans="1:9" x14ac:dyDescent="0.25">
      <c r="A36">
        <v>5</v>
      </c>
      <c r="B36" s="7">
        <v>0</v>
      </c>
      <c r="C36" s="10" t="s">
        <v>65</v>
      </c>
      <c r="D36" s="15">
        <f>+D30+D32</f>
        <v>11903070.34</v>
      </c>
      <c r="E36" s="16">
        <v>1258821.06</v>
      </c>
      <c r="F36" s="15">
        <f t="shared" ref="F36:H36" si="13">+F30+F32</f>
        <v>10644249.279999999</v>
      </c>
      <c r="G36" s="15">
        <f t="shared" si="13"/>
        <v>10644249.279999999</v>
      </c>
      <c r="H36" s="15">
        <f t="shared" si="13"/>
        <v>8623716.6099999994</v>
      </c>
      <c r="I36" s="23">
        <v>0</v>
      </c>
    </row>
    <row r="37" spans="1:9" x14ac:dyDescent="0.25">
      <c r="A37">
        <v>6</v>
      </c>
      <c r="B37" s="6" t="s">
        <v>8</v>
      </c>
      <c r="C37" s="9" t="s">
        <v>53</v>
      </c>
      <c r="D37" s="16">
        <f>+D38</f>
        <v>26628091.350000001</v>
      </c>
      <c r="E37" s="16">
        <f>+E38</f>
        <v>11425180.199999999</v>
      </c>
      <c r="F37" s="16">
        <f>+D37+E37</f>
        <v>38053271.549999997</v>
      </c>
      <c r="G37" s="16">
        <f>+G38</f>
        <v>36427108.189999998</v>
      </c>
      <c r="H37" s="16">
        <f>+H38</f>
        <v>36294724.920000002</v>
      </c>
      <c r="I37" s="16">
        <f>+I38</f>
        <v>1626163.36</v>
      </c>
    </row>
    <row r="38" spans="1:9" x14ac:dyDescent="0.25">
      <c r="A38">
        <v>6</v>
      </c>
      <c r="B38" s="7">
        <v>1</v>
      </c>
      <c r="C38" s="9" t="s">
        <v>54</v>
      </c>
      <c r="D38" s="16">
        <v>26628091.350000001</v>
      </c>
      <c r="E38" s="16">
        <v>11425180.199999999</v>
      </c>
      <c r="F38" s="17">
        <f>+D38+E38</f>
        <v>38053271.549999997</v>
      </c>
      <c r="G38" s="17">
        <v>36427108.189999998</v>
      </c>
      <c r="H38" s="17">
        <v>36294724.920000002</v>
      </c>
      <c r="I38" s="23">
        <v>1626163.36</v>
      </c>
    </row>
    <row r="39" spans="1:9" x14ac:dyDescent="0.25">
      <c r="A39">
        <v>6</v>
      </c>
      <c r="B39" s="6" t="s">
        <v>52</v>
      </c>
      <c r="C39" t="s">
        <v>55</v>
      </c>
      <c r="D39" s="16">
        <f>+D40</f>
        <v>0</v>
      </c>
      <c r="E39" s="16">
        <f t="shared" ref="E39:H39" si="14">+E40</f>
        <v>17423.96</v>
      </c>
      <c r="F39" s="16">
        <f t="shared" si="14"/>
        <v>0</v>
      </c>
      <c r="G39" s="16">
        <f t="shared" si="14"/>
        <v>17423.96</v>
      </c>
      <c r="H39" s="16">
        <f t="shared" si="14"/>
        <v>17423.96</v>
      </c>
      <c r="I39" s="23">
        <v>0</v>
      </c>
    </row>
    <row r="40" spans="1:9" x14ac:dyDescent="0.25">
      <c r="A40">
        <v>6</v>
      </c>
      <c r="B40" s="7">
        <v>1</v>
      </c>
      <c r="C40" t="s">
        <v>56</v>
      </c>
      <c r="D40" s="11">
        <v>0</v>
      </c>
      <c r="E40" s="11">
        <v>17423.96</v>
      </c>
      <c r="F40" s="11">
        <v>0</v>
      </c>
      <c r="G40" s="11">
        <v>17423.96</v>
      </c>
      <c r="H40" s="11">
        <v>17423.96</v>
      </c>
      <c r="I40" s="23">
        <v>0</v>
      </c>
    </row>
    <row r="41" spans="1:9" x14ac:dyDescent="0.25">
      <c r="A41">
        <v>6</v>
      </c>
      <c r="B41" s="7">
        <v>2</v>
      </c>
      <c r="C41" t="s">
        <v>57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23">
        <v>0</v>
      </c>
    </row>
    <row r="42" spans="1:9" x14ac:dyDescent="0.25">
      <c r="A42">
        <v>6</v>
      </c>
      <c r="B42" s="7">
        <v>6</v>
      </c>
      <c r="C42" t="s">
        <v>58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23">
        <v>0</v>
      </c>
    </row>
    <row r="43" spans="1:9" x14ac:dyDescent="0.25">
      <c r="A43">
        <v>6</v>
      </c>
      <c r="B43" s="7">
        <v>0</v>
      </c>
      <c r="C43" s="10" t="s">
        <v>72</v>
      </c>
      <c r="D43" s="15">
        <f>+D37+D39</f>
        <v>26628091.350000001</v>
      </c>
      <c r="E43" s="15">
        <v>1258821.06</v>
      </c>
      <c r="F43" s="15">
        <f t="shared" ref="F43:I43" si="15">+F37+F39</f>
        <v>38053271.549999997</v>
      </c>
      <c r="G43" s="15">
        <f t="shared" si="15"/>
        <v>36444532.149999999</v>
      </c>
      <c r="H43" s="15">
        <f t="shared" si="15"/>
        <v>36312148.880000003</v>
      </c>
      <c r="I43" s="15">
        <f t="shared" si="15"/>
        <v>1626163.36</v>
      </c>
    </row>
    <row r="44" spans="1:9" x14ac:dyDescent="0.25">
      <c r="A44">
        <v>7</v>
      </c>
      <c r="B44" s="6" t="s">
        <v>8</v>
      </c>
      <c r="C44" s="9" t="s">
        <v>53</v>
      </c>
      <c r="D44" s="16">
        <f>+D45</f>
        <v>37146412.579999998</v>
      </c>
      <c r="E44" s="16">
        <f>+E45</f>
        <v>11561895.48</v>
      </c>
      <c r="F44" s="16">
        <f>+D44+E44</f>
        <v>48708308.060000002</v>
      </c>
      <c r="G44" s="16">
        <f>+G45</f>
        <v>48287493.509999998</v>
      </c>
      <c r="H44" s="17">
        <f>+H45</f>
        <v>48212519.509999998</v>
      </c>
      <c r="I44" s="23">
        <f>+I45</f>
        <v>420814.55</v>
      </c>
    </row>
    <row r="45" spans="1:9" x14ac:dyDescent="0.25">
      <c r="A45">
        <v>7</v>
      </c>
      <c r="B45" s="7">
        <v>1</v>
      </c>
      <c r="C45" s="9" t="s">
        <v>54</v>
      </c>
      <c r="D45" s="25">
        <v>37146412.579999998</v>
      </c>
      <c r="E45" s="25">
        <v>11561895.48</v>
      </c>
      <c r="F45" s="17">
        <f>+D45+E45</f>
        <v>48708308.060000002</v>
      </c>
      <c r="G45" s="16">
        <v>48287493.509999998</v>
      </c>
      <c r="H45" s="17">
        <v>48212519.509999998</v>
      </c>
      <c r="I45" s="23">
        <v>420814.55</v>
      </c>
    </row>
    <row r="46" spans="1:9" x14ac:dyDescent="0.25">
      <c r="A46">
        <v>7</v>
      </c>
      <c r="B46" s="6" t="s">
        <v>52</v>
      </c>
      <c r="C46" t="s">
        <v>55</v>
      </c>
      <c r="D46" s="11">
        <f>SUM(D47:D49)</f>
        <v>0</v>
      </c>
      <c r="E46" s="11">
        <f t="shared" ref="E46:H46" si="16">SUM(E47:E49)</f>
        <v>17423.96</v>
      </c>
      <c r="F46" s="11">
        <f t="shared" si="16"/>
        <v>17423.96</v>
      </c>
      <c r="G46" s="11">
        <f t="shared" si="16"/>
        <v>17423.96</v>
      </c>
      <c r="H46" s="11">
        <f t="shared" si="16"/>
        <v>17423.96</v>
      </c>
      <c r="I46" s="23">
        <v>0</v>
      </c>
    </row>
    <row r="47" spans="1:9" x14ac:dyDescent="0.25">
      <c r="A47">
        <v>7</v>
      </c>
      <c r="B47" s="7">
        <v>1</v>
      </c>
      <c r="C47" t="s">
        <v>56</v>
      </c>
      <c r="D47" s="11">
        <v>0</v>
      </c>
      <c r="E47" s="11">
        <v>17423.96</v>
      </c>
      <c r="F47" s="11">
        <f>+E47</f>
        <v>17423.96</v>
      </c>
      <c r="G47" s="11">
        <f>+F47</f>
        <v>17423.96</v>
      </c>
      <c r="H47" s="11">
        <f>+G47</f>
        <v>17423.96</v>
      </c>
      <c r="I47" s="23">
        <v>0</v>
      </c>
    </row>
    <row r="48" spans="1:9" x14ac:dyDescent="0.25">
      <c r="A48">
        <v>7</v>
      </c>
      <c r="B48" s="7">
        <v>2</v>
      </c>
      <c r="C48" t="s">
        <v>57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23">
        <v>0</v>
      </c>
    </row>
    <row r="49" spans="1:9" x14ac:dyDescent="0.25">
      <c r="A49">
        <v>7</v>
      </c>
      <c r="B49" s="7">
        <v>6</v>
      </c>
      <c r="C49" t="s">
        <v>58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23">
        <v>0</v>
      </c>
    </row>
    <row r="50" spans="1:9" x14ac:dyDescent="0.25">
      <c r="A50">
        <v>7</v>
      </c>
      <c r="B50" s="7">
        <v>0</v>
      </c>
      <c r="C50" s="10" t="s">
        <v>73</v>
      </c>
      <c r="D50" s="15">
        <f>+D44+D46</f>
        <v>37146412.579999998</v>
      </c>
      <c r="E50" s="15">
        <f t="shared" ref="E50:I50" si="17">+E44+E46</f>
        <v>11579319.440000001</v>
      </c>
      <c r="F50" s="15">
        <f t="shared" si="17"/>
        <v>48725732.020000003</v>
      </c>
      <c r="G50" s="15">
        <f t="shared" si="17"/>
        <v>48304917.469999999</v>
      </c>
      <c r="H50" s="15">
        <f t="shared" si="17"/>
        <v>48229943.469999999</v>
      </c>
      <c r="I50" s="15">
        <f t="shared" si="17"/>
        <v>420814.55</v>
      </c>
    </row>
    <row r="51" spans="1:9" x14ac:dyDescent="0.25">
      <c r="A51">
        <v>8</v>
      </c>
      <c r="B51" s="6" t="s">
        <v>8</v>
      </c>
      <c r="C51" s="9" t="s">
        <v>53</v>
      </c>
      <c r="D51" s="16">
        <f>+D52</f>
        <v>38469076</v>
      </c>
      <c r="E51" s="16">
        <f>+E52</f>
        <v>24727226.170000002</v>
      </c>
      <c r="F51" s="16">
        <f>+D51+E51</f>
        <v>63196302.170000002</v>
      </c>
      <c r="G51" s="16">
        <f>+G52</f>
        <v>63196302.170000002</v>
      </c>
      <c r="H51" s="16">
        <f>+H52</f>
        <v>62925044.170000002</v>
      </c>
      <c r="I51" s="23">
        <f>+I52</f>
        <v>0</v>
      </c>
    </row>
    <row r="52" spans="1:9" x14ac:dyDescent="0.25">
      <c r="A52">
        <v>8</v>
      </c>
      <c r="B52" s="7">
        <v>1</v>
      </c>
      <c r="C52" s="9" t="s">
        <v>54</v>
      </c>
      <c r="D52" s="25">
        <v>38469076</v>
      </c>
      <c r="E52" s="25">
        <v>24727226.170000002</v>
      </c>
      <c r="F52" s="17">
        <f>+D52+E52</f>
        <v>63196302.170000002</v>
      </c>
      <c r="G52" s="25">
        <v>63196302.170000002</v>
      </c>
      <c r="H52" s="17">
        <v>62925044.170000002</v>
      </c>
      <c r="I52" s="23">
        <v>0</v>
      </c>
    </row>
    <row r="53" spans="1:9" x14ac:dyDescent="0.25">
      <c r="A53">
        <v>8</v>
      </c>
      <c r="B53" s="6" t="s">
        <v>52</v>
      </c>
      <c r="C53" t="s">
        <v>55</v>
      </c>
      <c r="D53" s="11">
        <f>SUM(D54:D56)</f>
        <v>0</v>
      </c>
      <c r="E53" s="11">
        <f t="shared" ref="E53:H53" si="18">SUM(E54:E56)</f>
        <v>17423.96</v>
      </c>
      <c r="F53" s="11">
        <f t="shared" si="18"/>
        <v>17423.96</v>
      </c>
      <c r="G53" s="11">
        <f t="shared" si="18"/>
        <v>17423.96</v>
      </c>
      <c r="H53" s="11">
        <f t="shared" si="18"/>
        <v>17423.96</v>
      </c>
      <c r="I53" s="23">
        <v>0</v>
      </c>
    </row>
    <row r="54" spans="1:9" x14ac:dyDescent="0.25">
      <c r="A54">
        <v>8</v>
      </c>
      <c r="B54" s="7">
        <v>1</v>
      </c>
      <c r="C54" t="s">
        <v>56</v>
      </c>
      <c r="D54" s="11">
        <v>0</v>
      </c>
      <c r="E54" s="11">
        <v>17423.96</v>
      </c>
      <c r="F54" s="11">
        <f>+E54</f>
        <v>17423.96</v>
      </c>
      <c r="G54" s="11">
        <f>+F54</f>
        <v>17423.96</v>
      </c>
      <c r="H54" s="11">
        <f>+G54</f>
        <v>17423.96</v>
      </c>
      <c r="I54" s="23">
        <v>0</v>
      </c>
    </row>
    <row r="55" spans="1:9" x14ac:dyDescent="0.25">
      <c r="A55">
        <v>8</v>
      </c>
      <c r="B55" s="7">
        <v>2</v>
      </c>
      <c r="C55" t="s">
        <v>57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23">
        <v>0</v>
      </c>
    </row>
    <row r="56" spans="1:9" x14ac:dyDescent="0.25">
      <c r="A56">
        <v>8</v>
      </c>
      <c r="B56" s="7">
        <v>6</v>
      </c>
      <c r="C56" t="s">
        <v>58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23">
        <v>0</v>
      </c>
    </row>
    <row r="57" spans="1:9" x14ac:dyDescent="0.25">
      <c r="A57">
        <v>8</v>
      </c>
      <c r="B57" s="7">
        <v>0</v>
      </c>
      <c r="C57" s="10" t="s">
        <v>75</v>
      </c>
      <c r="D57" s="15">
        <f>+D51+D53</f>
        <v>38469076</v>
      </c>
      <c r="E57" s="15">
        <f t="shared" ref="E57:I57" si="19">+E51+E53</f>
        <v>24744650.130000003</v>
      </c>
      <c r="F57" s="15">
        <f t="shared" si="19"/>
        <v>63213726.130000003</v>
      </c>
      <c r="G57" s="15">
        <f t="shared" si="19"/>
        <v>63213726.130000003</v>
      </c>
      <c r="H57" s="15">
        <f t="shared" si="19"/>
        <v>62942468.130000003</v>
      </c>
      <c r="I57" s="23">
        <f t="shared" si="19"/>
        <v>0</v>
      </c>
    </row>
    <row r="58" spans="1:9" x14ac:dyDescent="0.25">
      <c r="A58">
        <v>9</v>
      </c>
      <c r="B58" s="6" t="s">
        <v>8</v>
      </c>
      <c r="C58" s="9" t="s">
        <v>53</v>
      </c>
      <c r="D58" s="16">
        <f>+D59</f>
        <v>38469076</v>
      </c>
      <c r="E58" s="16">
        <f>+E59</f>
        <v>0</v>
      </c>
      <c r="F58" s="16">
        <f>+D58+E58</f>
        <v>38469076</v>
      </c>
      <c r="G58" s="16">
        <f>+G59</f>
        <v>9610240.9900000002</v>
      </c>
      <c r="H58" s="16">
        <f>+H59</f>
        <v>9261911.3300000001</v>
      </c>
      <c r="I58" s="23">
        <f>F58-G58</f>
        <v>28858835.009999998</v>
      </c>
    </row>
    <row r="59" spans="1:9" x14ac:dyDescent="0.25">
      <c r="A59">
        <v>9</v>
      </c>
      <c r="B59" s="7">
        <v>1</v>
      </c>
      <c r="C59" s="9" t="s">
        <v>54</v>
      </c>
      <c r="D59" s="25">
        <v>38469076</v>
      </c>
      <c r="E59" s="25">
        <v>0</v>
      </c>
      <c r="F59" s="17">
        <f>+D59+E59</f>
        <v>38469076</v>
      </c>
      <c r="G59" s="25">
        <v>9610240.9900000002</v>
      </c>
      <c r="H59" s="17">
        <v>9261911.3300000001</v>
      </c>
      <c r="I59" s="23">
        <v>0</v>
      </c>
    </row>
    <row r="60" spans="1:9" x14ac:dyDescent="0.25">
      <c r="A60">
        <v>9</v>
      </c>
      <c r="B60" s="6" t="s">
        <v>52</v>
      </c>
      <c r="C60" t="s">
        <v>55</v>
      </c>
      <c r="D60" s="11">
        <f>SUM(D61:D63)</f>
        <v>0</v>
      </c>
      <c r="E60" s="11">
        <f t="shared" ref="E60:H60" si="20">SUM(E61:E63)</f>
        <v>0</v>
      </c>
      <c r="F60" s="11">
        <f t="shared" si="20"/>
        <v>0</v>
      </c>
      <c r="G60" s="11">
        <f t="shared" si="20"/>
        <v>0</v>
      </c>
      <c r="H60" s="11">
        <f t="shared" si="20"/>
        <v>0</v>
      </c>
      <c r="I60" s="23">
        <v>0</v>
      </c>
    </row>
    <row r="61" spans="1:9" x14ac:dyDescent="0.25">
      <c r="A61">
        <v>9</v>
      </c>
      <c r="B61" s="7">
        <v>1</v>
      </c>
      <c r="C61" t="s">
        <v>56</v>
      </c>
      <c r="D61" s="11">
        <v>0</v>
      </c>
      <c r="E61" s="11">
        <v>0</v>
      </c>
      <c r="F61" s="11">
        <f>+E61</f>
        <v>0</v>
      </c>
      <c r="G61" s="11">
        <f>+F61</f>
        <v>0</v>
      </c>
      <c r="H61" s="11">
        <f>+G61</f>
        <v>0</v>
      </c>
      <c r="I61" s="23">
        <v>0</v>
      </c>
    </row>
    <row r="62" spans="1:9" x14ac:dyDescent="0.25">
      <c r="A62">
        <v>9</v>
      </c>
      <c r="B62" s="7">
        <v>2</v>
      </c>
      <c r="C62" t="s">
        <v>57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23">
        <v>0</v>
      </c>
    </row>
    <row r="63" spans="1:9" x14ac:dyDescent="0.25">
      <c r="A63">
        <v>9</v>
      </c>
      <c r="B63" s="7">
        <v>6</v>
      </c>
      <c r="C63" t="s">
        <v>58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23">
        <v>0</v>
      </c>
    </row>
    <row r="64" spans="1:9" x14ac:dyDescent="0.25">
      <c r="A64">
        <v>9</v>
      </c>
      <c r="B64" s="7">
        <v>0</v>
      </c>
      <c r="C64" s="34" t="s">
        <v>77</v>
      </c>
      <c r="D64" s="35">
        <f>D58</f>
        <v>38469076</v>
      </c>
      <c r="E64" s="35">
        <f t="shared" ref="E64:I64" si="21">E58</f>
        <v>0</v>
      </c>
      <c r="F64" s="35">
        <f t="shared" si="21"/>
        <v>38469076</v>
      </c>
      <c r="G64" s="35">
        <f t="shared" si="21"/>
        <v>9610240.9900000002</v>
      </c>
      <c r="H64" s="35">
        <f t="shared" si="21"/>
        <v>9261911.3300000001</v>
      </c>
      <c r="I64" s="35">
        <f t="shared" si="21"/>
        <v>28858835.009999998</v>
      </c>
    </row>
    <row r="65" spans="1:9" x14ac:dyDescent="0.25">
      <c r="A65">
        <v>10</v>
      </c>
      <c r="B65" s="6" t="s">
        <v>8</v>
      </c>
      <c r="C65" s="9" t="s">
        <v>53</v>
      </c>
      <c r="D65" s="16">
        <f>+D66</f>
        <v>38469076</v>
      </c>
      <c r="E65" s="16">
        <f>+E66</f>
        <v>0</v>
      </c>
      <c r="F65" s="16">
        <f>+D65+E65</f>
        <v>38469076</v>
      </c>
      <c r="G65" s="16">
        <f>+G66</f>
        <v>21165124.309999999</v>
      </c>
      <c r="H65" s="16">
        <f>+H66</f>
        <v>20880663.129999999</v>
      </c>
      <c r="I65" s="23">
        <f>F65-G65</f>
        <v>17303951.690000001</v>
      </c>
    </row>
    <row r="66" spans="1:9" x14ac:dyDescent="0.25">
      <c r="A66">
        <v>10</v>
      </c>
      <c r="B66" s="7">
        <v>1</v>
      </c>
      <c r="C66" s="9" t="s">
        <v>54</v>
      </c>
      <c r="D66" s="25">
        <v>38469076</v>
      </c>
      <c r="E66" s="25">
        <v>0</v>
      </c>
      <c r="F66" s="17">
        <f>+D66+E66</f>
        <v>38469076</v>
      </c>
      <c r="G66" s="25">
        <v>21165124.309999999</v>
      </c>
      <c r="H66" s="17">
        <v>20880663.129999999</v>
      </c>
      <c r="I66" s="23">
        <v>0</v>
      </c>
    </row>
    <row r="67" spans="1:9" x14ac:dyDescent="0.25">
      <c r="A67">
        <v>10</v>
      </c>
      <c r="B67" s="6" t="s">
        <v>52</v>
      </c>
      <c r="C67" t="s">
        <v>55</v>
      </c>
      <c r="D67" s="11">
        <f>SUM(D68:D70)</f>
        <v>0</v>
      </c>
      <c r="E67" s="11">
        <f t="shared" ref="E67:H67" si="22">SUM(E68:E70)</f>
        <v>0</v>
      </c>
      <c r="F67" s="11">
        <f t="shared" si="22"/>
        <v>0</v>
      </c>
      <c r="G67" s="11">
        <f t="shared" si="22"/>
        <v>0</v>
      </c>
      <c r="H67" s="11">
        <f t="shared" si="22"/>
        <v>0</v>
      </c>
      <c r="I67" s="23">
        <v>0</v>
      </c>
    </row>
    <row r="68" spans="1:9" x14ac:dyDescent="0.25">
      <c r="A68">
        <v>10</v>
      </c>
      <c r="B68" s="7">
        <v>1</v>
      </c>
      <c r="C68" t="s">
        <v>56</v>
      </c>
      <c r="D68" s="11">
        <v>0</v>
      </c>
      <c r="E68" s="11">
        <v>0</v>
      </c>
      <c r="F68" s="11">
        <f>+E68</f>
        <v>0</v>
      </c>
      <c r="G68" s="11">
        <f>+F68</f>
        <v>0</v>
      </c>
      <c r="H68" s="11">
        <f>+G68</f>
        <v>0</v>
      </c>
      <c r="I68" s="23">
        <v>0</v>
      </c>
    </row>
    <row r="69" spans="1:9" x14ac:dyDescent="0.25">
      <c r="A69">
        <v>10</v>
      </c>
      <c r="B69" s="7">
        <v>2</v>
      </c>
      <c r="C69" t="s">
        <v>57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23">
        <v>0</v>
      </c>
    </row>
    <row r="70" spans="1:9" x14ac:dyDescent="0.25">
      <c r="A70">
        <v>10</v>
      </c>
      <c r="B70" s="7">
        <v>6</v>
      </c>
      <c r="C70" t="s">
        <v>58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23">
        <v>0</v>
      </c>
    </row>
    <row r="71" spans="1:9" x14ac:dyDescent="0.25">
      <c r="A71">
        <v>10</v>
      </c>
      <c r="B71" s="7">
        <v>0</v>
      </c>
      <c r="C71" s="34" t="s">
        <v>78</v>
      </c>
      <c r="D71" s="35">
        <f>D65</f>
        <v>38469076</v>
      </c>
      <c r="E71" s="35">
        <f t="shared" ref="E71:I71" si="23">E65</f>
        <v>0</v>
      </c>
      <c r="F71" s="35">
        <f t="shared" si="23"/>
        <v>38469076</v>
      </c>
      <c r="G71" s="35">
        <f t="shared" si="23"/>
        <v>21165124.309999999</v>
      </c>
      <c r="H71" s="35">
        <f t="shared" si="23"/>
        <v>20880663.129999999</v>
      </c>
      <c r="I71" s="35">
        <f t="shared" si="23"/>
        <v>17303951.690000001</v>
      </c>
    </row>
    <row r="72" spans="1:9" x14ac:dyDescent="0.25">
      <c r="A72">
        <v>11</v>
      </c>
      <c r="B72" s="6" t="s">
        <v>8</v>
      </c>
      <c r="C72" s="9" t="s">
        <v>53</v>
      </c>
      <c r="D72" s="16">
        <f>+D73</f>
        <v>38469076</v>
      </c>
      <c r="E72" s="16">
        <f>+E73</f>
        <v>0</v>
      </c>
      <c r="F72" s="16">
        <f>+D72+E72</f>
        <v>38469076</v>
      </c>
      <c r="G72" s="16">
        <f>+G73</f>
        <v>32258978.390000001</v>
      </c>
      <c r="H72" s="16">
        <f>+H73</f>
        <v>27605262.73</v>
      </c>
      <c r="I72" s="23">
        <f>F72-G72</f>
        <v>6210097.6099999994</v>
      </c>
    </row>
    <row r="73" spans="1:9" x14ac:dyDescent="0.25">
      <c r="A73">
        <v>11</v>
      </c>
      <c r="B73" s="7">
        <v>1</v>
      </c>
      <c r="C73" s="9" t="s">
        <v>54</v>
      </c>
      <c r="D73" s="25">
        <v>38469076</v>
      </c>
      <c r="E73" s="25">
        <v>0</v>
      </c>
      <c r="F73" s="17">
        <f>+D73+E73</f>
        <v>38469076</v>
      </c>
      <c r="G73" s="25">
        <v>32258978.390000001</v>
      </c>
      <c r="H73" s="17">
        <v>27605262.73</v>
      </c>
      <c r="I73" s="23">
        <v>0</v>
      </c>
    </row>
    <row r="74" spans="1:9" x14ac:dyDescent="0.25">
      <c r="A74">
        <v>11</v>
      </c>
      <c r="B74" s="6" t="s">
        <v>52</v>
      </c>
      <c r="C74" t="s">
        <v>55</v>
      </c>
      <c r="D74" s="11">
        <f>SUM(D75:D77)</f>
        <v>0</v>
      </c>
      <c r="E74" s="11">
        <f t="shared" ref="E74:H74" si="24">SUM(E75:E77)</f>
        <v>0</v>
      </c>
      <c r="F74" s="11">
        <f t="shared" si="24"/>
        <v>0</v>
      </c>
      <c r="G74" s="11">
        <f t="shared" si="24"/>
        <v>0</v>
      </c>
      <c r="H74" s="11">
        <f t="shared" si="24"/>
        <v>0</v>
      </c>
      <c r="I74" s="23">
        <v>0</v>
      </c>
    </row>
    <row r="75" spans="1:9" x14ac:dyDescent="0.25">
      <c r="A75">
        <v>11</v>
      </c>
      <c r="B75" s="7">
        <v>1</v>
      </c>
      <c r="C75" t="s">
        <v>56</v>
      </c>
      <c r="D75" s="11">
        <v>0</v>
      </c>
      <c r="E75" s="11">
        <v>0</v>
      </c>
      <c r="F75" s="11">
        <f>+E75</f>
        <v>0</v>
      </c>
      <c r="G75" s="11">
        <f>+F75</f>
        <v>0</v>
      </c>
      <c r="H75" s="11">
        <f>+G75</f>
        <v>0</v>
      </c>
      <c r="I75" s="23">
        <v>0</v>
      </c>
    </row>
    <row r="76" spans="1:9" x14ac:dyDescent="0.25">
      <c r="A76">
        <v>11</v>
      </c>
      <c r="B76" s="7">
        <v>2</v>
      </c>
      <c r="C76" t="s">
        <v>57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23">
        <v>0</v>
      </c>
    </row>
    <row r="77" spans="1:9" x14ac:dyDescent="0.25">
      <c r="A77">
        <v>11</v>
      </c>
      <c r="B77" s="7">
        <v>6</v>
      </c>
      <c r="C77" t="s">
        <v>58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23">
        <v>0</v>
      </c>
    </row>
    <row r="78" spans="1:9" x14ac:dyDescent="0.25">
      <c r="A78">
        <v>11</v>
      </c>
      <c r="B78" s="7">
        <v>0</v>
      </c>
      <c r="C78" s="34" t="s">
        <v>79</v>
      </c>
      <c r="D78" s="35">
        <f>D72</f>
        <v>38469076</v>
      </c>
      <c r="E78" s="35">
        <f t="shared" ref="E78:I78" si="25">E72</f>
        <v>0</v>
      </c>
      <c r="F78" s="35">
        <f t="shared" si="25"/>
        <v>38469076</v>
      </c>
      <c r="G78" s="35">
        <f t="shared" si="25"/>
        <v>32258978.390000001</v>
      </c>
      <c r="H78" s="35">
        <f t="shared" si="25"/>
        <v>27605262.73</v>
      </c>
      <c r="I78" s="35">
        <f t="shared" si="25"/>
        <v>6210097.6099999994</v>
      </c>
    </row>
    <row r="79" spans="1:9" x14ac:dyDescent="0.25">
      <c r="A79">
        <v>12</v>
      </c>
      <c r="B79" s="6" t="s">
        <v>8</v>
      </c>
      <c r="C79" s="9" t="s">
        <v>53</v>
      </c>
      <c r="D79" s="16">
        <f>+D80</f>
        <v>38469076</v>
      </c>
      <c r="E79" s="16">
        <f>+E80</f>
        <v>10717429.98</v>
      </c>
      <c r="F79" s="16">
        <f>+D79+E79</f>
        <v>49186505.980000004</v>
      </c>
      <c r="G79" s="16">
        <f>+G80</f>
        <v>49186505.979999997</v>
      </c>
      <c r="H79" s="16">
        <f>+H80</f>
        <v>44514132.899999999</v>
      </c>
      <c r="I79" s="23">
        <f>F79-G79</f>
        <v>0</v>
      </c>
    </row>
    <row r="80" spans="1:9" x14ac:dyDescent="0.25">
      <c r="A80">
        <v>12</v>
      </c>
      <c r="B80" s="7">
        <v>1</v>
      </c>
      <c r="C80" s="9" t="s">
        <v>54</v>
      </c>
      <c r="D80" s="25">
        <v>38469076</v>
      </c>
      <c r="E80" s="25">
        <f>11459159.14-741729.16</f>
        <v>10717429.98</v>
      </c>
      <c r="F80" s="17">
        <f>49928235.14-741729.16</f>
        <v>49186505.980000004</v>
      </c>
      <c r="G80" s="25">
        <v>49186505.979999997</v>
      </c>
      <c r="H80" s="17">
        <f>44836635.21-322502.31</f>
        <v>44514132.899999999</v>
      </c>
      <c r="I80" s="23">
        <v>0</v>
      </c>
    </row>
    <row r="81" spans="1:9" x14ac:dyDescent="0.25">
      <c r="A81">
        <v>12</v>
      </c>
      <c r="B81" s="6" t="s">
        <v>52</v>
      </c>
      <c r="C81" t="s">
        <v>55</v>
      </c>
      <c r="D81" s="11">
        <f>SUM(D82:D84)</f>
        <v>0</v>
      </c>
      <c r="E81" s="11">
        <f t="shared" ref="E81:H81" si="26">SUM(E82:E84)</f>
        <v>741729.15999999992</v>
      </c>
      <c r="F81" s="11">
        <f t="shared" si="26"/>
        <v>741729.15999999992</v>
      </c>
      <c r="G81" s="11">
        <f t="shared" si="26"/>
        <v>741729.15999999992</v>
      </c>
      <c r="H81" s="11">
        <f t="shared" si="26"/>
        <v>322502.31</v>
      </c>
      <c r="I81" s="23">
        <v>0</v>
      </c>
    </row>
    <row r="82" spans="1:9" x14ac:dyDescent="0.25">
      <c r="A82">
        <v>12</v>
      </c>
      <c r="B82" s="7">
        <v>1</v>
      </c>
      <c r="C82" t="s">
        <v>56</v>
      </c>
      <c r="D82" s="11">
        <v>0</v>
      </c>
      <c r="E82" s="11">
        <f>394008.22+326121.94</f>
        <v>720130.15999999992</v>
      </c>
      <c r="F82" s="11">
        <f>+E82</f>
        <v>720130.15999999992</v>
      </c>
      <c r="G82" s="11">
        <f>+F82</f>
        <v>720130.15999999992</v>
      </c>
      <c r="H82" s="11">
        <f>237851.34+63051.97</f>
        <v>300903.31</v>
      </c>
      <c r="I82" s="23">
        <v>0</v>
      </c>
    </row>
    <row r="83" spans="1:9" x14ac:dyDescent="0.25">
      <c r="A83">
        <v>12</v>
      </c>
      <c r="B83" s="7">
        <v>2</v>
      </c>
      <c r="C83" t="s">
        <v>57</v>
      </c>
      <c r="D83" s="11">
        <v>0</v>
      </c>
      <c r="E83" s="11">
        <v>21599</v>
      </c>
      <c r="F83" s="11">
        <v>21599</v>
      </c>
      <c r="G83" s="11">
        <v>21599</v>
      </c>
      <c r="H83" s="11">
        <v>21599</v>
      </c>
      <c r="I83" s="23">
        <v>0</v>
      </c>
    </row>
    <row r="84" spans="1:9" x14ac:dyDescent="0.25">
      <c r="A84">
        <v>12</v>
      </c>
      <c r="B84" s="7">
        <v>6</v>
      </c>
      <c r="C84" t="s">
        <v>58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23">
        <v>0</v>
      </c>
    </row>
    <row r="85" spans="1:9" x14ac:dyDescent="0.25">
      <c r="A85">
        <v>12</v>
      </c>
      <c r="B85" s="7">
        <v>0</v>
      </c>
      <c r="C85" s="34" t="s">
        <v>80</v>
      </c>
      <c r="D85" s="35">
        <f>D79</f>
        <v>38469076</v>
      </c>
      <c r="E85" s="35">
        <f>E79+E81</f>
        <v>11459159.140000001</v>
      </c>
      <c r="F85" s="35">
        <f t="shared" ref="F85:I85" si="27">F79+F81</f>
        <v>49928235.140000001</v>
      </c>
      <c r="G85" s="35">
        <f t="shared" si="27"/>
        <v>49928235.139999993</v>
      </c>
      <c r="H85" s="35">
        <f t="shared" si="27"/>
        <v>44836635.210000001</v>
      </c>
      <c r="I85" s="35">
        <f t="shared" si="27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Oaxaca</cp:lastModifiedBy>
  <dcterms:created xsi:type="dcterms:W3CDTF">2018-10-24T15:05:19Z</dcterms:created>
  <dcterms:modified xsi:type="dcterms:W3CDTF">2024-04-23T23:11:53Z</dcterms:modified>
</cp:coreProperties>
</file>